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ESSENTIAL DATA  for Synch\BOATING OGA\SW Gaffers SECRETARY\SW EVENTS 2026 Correspondence\2026 07 23 Plymouth Raly &amp; Annual race July 26\"/>
    </mc:Choice>
  </mc:AlternateContent>
  <xr:revisionPtr revIDLastSave="0" documentId="13_ncr:1_{43A8A78E-8F0A-4D7B-A335-AAAD3B9A57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Sheet1!$A$1:$AI$41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xjKro+Oe2UC4aThdmjygx4Ibka85c6JJpferUWWqiZc="/>
    </ext>
  </extLst>
</workbook>
</file>

<file path=xl/calcChain.xml><?xml version="1.0" encoding="utf-8"?>
<calcChain xmlns="http://schemas.openxmlformats.org/spreadsheetml/2006/main">
  <c r="R30" i="1" l="1"/>
  <c r="T30" i="1" s="1"/>
  <c r="R26" i="1"/>
  <c r="T26" i="1" s="1"/>
  <c r="R25" i="1"/>
  <c r="T25" i="1" s="1"/>
  <c r="S31" i="1"/>
  <c r="R31" i="1"/>
  <c r="T31" i="1" s="1"/>
  <c r="S29" i="1"/>
  <c r="R29" i="1"/>
  <c r="T29" i="1" s="1"/>
  <c r="S27" i="1"/>
  <c r="R27" i="1"/>
  <c r="T27" i="1" s="1"/>
  <c r="S24" i="1"/>
  <c r="R24" i="1"/>
  <c r="T24" i="1" s="1"/>
  <c r="S23" i="1"/>
  <c r="R23" i="1"/>
  <c r="T23" i="1" s="1"/>
  <c r="S30" i="1"/>
  <c r="S26" i="1"/>
  <c r="S25" i="1"/>
  <c r="Z22" i="1"/>
  <c r="R22" i="1"/>
  <c r="S21" i="1"/>
  <c r="R21" i="1"/>
  <c r="T21" i="1" s="1"/>
  <c r="S20" i="1"/>
  <c r="R20" i="1"/>
  <c r="T20" i="1" s="1"/>
  <c r="S19" i="1"/>
  <c r="R19" i="1"/>
  <c r="T19" i="1" s="1"/>
  <c r="S18" i="1"/>
  <c r="R18" i="1"/>
  <c r="T18" i="1" s="1"/>
  <c r="S17" i="1"/>
  <c r="R17" i="1"/>
  <c r="T17" i="1" s="1"/>
  <c r="S14" i="1"/>
  <c r="R14" i="1"/>
  <c r="T14" i="1" s="1"/>
  <c r="S13" i="1"/>
  <c r="R13" i="1"/>
  <c r="T13" i="1" s="1"/>
  <c r="S15" i="1"/>
  <c r="R15" i="1"/>
  <c r="T15" i="1" s="1"/>
  <c r="Z12" i="1"/>
  <c r="R12" i="1"/>
  <c r="R11" i="1"/>
  <c r="T11" i="1" s="1"/>
  <c r="S10" i="1"/>
  <c r="R10" i="1"/>
  <c r="T10" i="1" s="1"/>
  <c r="S4" i="1"/>
  <c r="R4" i="1"/>
  <c r="T4" i="1" s="1"/>
  <c r="S5" i="1"/>
  <c r="R5" i="1"/>
  <c r="T5" i="1" s="1"/>
  <c r="S6" i="1"/>
  <c r="R6" i="1"/>
  <c r="T6" i="1" s="1"/>
  <c r="S9" i="1"/>
  <c r="R9" i="1"/>
  <c r="T9" i="1" s="1"/>
  <c r="S7" i="1"/>
  <c r="R7" i="1"/>
  <c r="T7" i="1" s="1"/>
  <c r="S3" i="1"/>
  <c r="R3" i="1"/>
  <c r="T3" i="1" s="1"/>
  <c r="Z2" i="1"/>
  <c r="R2" i="1"/>
</calcChain>
</file>

<file path=xl/sharedStrings.xml><?xml version="1.0" encoding="utf-8"?>
<sst xmlns="http://schemas.openxmlformats.org/spreadsheetml/2006/main" count="214" uniqueCount="165">
  <si>
    <t>skipper</t>
  </si>
  <si>
    <t>Boat Name</t>
  </si>
  <si>
    <t>Type of Boat</t>
  </si>
  <si>
    <t>Boat   OGA No</t>
  </si>
  <si>
    <t>LOD      ft</t>
  </si>
  <si>
    <t>Sail No</t>
  </si>
  <si>
    <t>Sail    colour</t>
  </si>
  <si>
    <t>Hull color</t>
  </si>
  <si>
    <t xml:space="preserve">Boat's OGA H/cap </t>
  </si>
  <si>
    <t>Race No.</t>
  </si>
  <si>
    <t>START TIME</t>
  </si>
  <si>
    <t>RECORD   Penalty          (5 min each)</t>
  </si>
  <si>
    <t>RECORD        1st Lap</t>
  </si>
  <si>
    <t>RECORD       2nd Lap</t>
  </si>
  <si>
    <r>
      <rPr>
        <b/>
        <u/>
        <sz val="11"/>
        <color rgb="FF7F7F7F"/>
        <rFont val="Calibri"/>
      </rPr>
      <t>Manua</t>
    </r>
    <r>
      <rPr>
        <u/>
        <sz val="11"/>
        <color rgb="FF7F7F7F"/>
        <rFont val="Calibri"/>
      </rPr>
      <t>l</t>
    </r>
    <r>
      <rPr>
        <b/>
        <sz val="11"/>
        <color rgb="FF7F7F7F"/>
        <rFont val="Calibri"/>
      </rPr>
      <t xml:space="preserve"> Elapsed Time + penalty</t>
    </r>
  </si>
  <si>
    <r>
      <rPr>
        <b/>
        <u/>
        <sz val="11"/>
        <color rgb="FF7F7F7F"/>
        <rFont val="Calibri"/>
      </rPr>
      <t>Manual</t>
    </r>
    <r>
      <rPr>
        <b/>
        <sz val="11"/>
        <color rgb="FF7F7F7F"/>
        <rFont val="Calibri"/>
      </rPr>
      <t xml:space="preserve"> Corrected Time</t>
    </r>
  </si>
  <si>
    <t>Excel Elapsed time + penalty</t>
  </si>
  <si>
    <r>
      <rPr>
        <i/>
        <sz val="11"/>
        <color theme="1"/>
        <rFont val="Calibri"/>
      </rPr>
      <t xml:space="preserve">Reset WHOLE rows once order known)                                       </t>
    </r>
    <r>
      <rPr>
        <b/>
        <sz val="11"/>
        <color theme="1"/>
        <rFont val="Calibri"/>
      </rPr>
      <t>Boat Name</t>
    </r>
  </si>
  <si>
    <t>Excel Corrected time</t>
  </si>
  <si>
    <t>P l        a        c       e</t>
  </si>
  <si>
    <r>
      <rPr>
        <b/>
        <i/>
        <sz val="11"/>
        <color theme="1"/>
        <rFont val="Calibri"/>
      </rPr>
      <t xml:space="preserve">move             </t>
    </r>
    <r>
      <rPr>
        <b/>
        <sz val="11"/>
        <color theme="1"/>
        <rFont val="Calibri"/>
      </rPr>
      <t>Class Place</t>
    </r>
  </si>
  <si>
    <t>FIRST &amp; LAST BOAT HOME</t>
  </si>
  <si>
    <r>
      <rPr>
        <i/>
        <sz val="11"/>
        <color rgb="FF7030A0"/>
        <rFont val="Calibri"/>
      </rPr>
      <t xml:space="preserve">Ist, 2nd, 3rd      in each             </t>
    </r>
    <r>
      <rPr>
        <b/>
        <sz val="11"/>
        <color rgb="FF7030A0"/>
        <rFont val="Calibri"/>
      </rPr>
      <t>Class      Trophies</t>
    </r>
  </si>
  <si>
    <t xml:space="preserve">Whisky Glass Prize due </t>
  </si>
  <si>
    <r>
      <rPr>
        <i/>
        <sz val="11"/>
        <color rgb="FF548135"/>
        <rFont val="Calibri"/>
      </rPr>
      <t>1st GRP Boat</t>
    </r>
    <r>
      <rPr>
        <sz val="11"/>
        <color rgb="FF548135"/>
        <rFont val="Calibri"/>
      </rPr>
      <t xml:space="preserve"> </t>
    </r>
    <r>
      <rPr>
        <b/>
        <sz val="11"/>
        <color rgb="FF548135"/>
        <rFont val="Calibri"/>
      </rPr>
      <t>Redundant Caulker</t>
    </r>
  </si>
  <si>
    <r>
      <rPr>
        <i/>
        <sz val="11"/>
        <color rgb="FF2F5496"/>
        <rFont val="Calibri"/>
      </rPr>
      <t>1st (h/cap)</t>
    </r>
    <r>
      <rPr>
        <sz val="11"/>
        <color rgb="FF2F5496"/>
        <rFont val="Calibri"/>
      </rPr>
      <t xml:space="preserve"> </t>
    </r>
    <r>
      <rPr>
        <b/>
        <sz val="11"/>
        <color rgb="FF2F5496"/>
        <rFont val="Calibri"/>
      </rPr>
      <t>Dittisham COMMODORE Flag</t>
    </r>
  </si>
  <si>
    <r>
      <rPr>
        <i/>
        <sz val="11"/>
        <color rgb="FF2F5496"/>
        <rFont val="Calibri"/>
      </rPr>
      <t>last home</t>
    </r>
    <r>
      <rPr>
        <b/>
        <sz val="11"/>
        <color rgb="FF2F5496"/>
        <rFont val="Calibri"/>
      </rPr>
      <t xml:space="preserve">  Plodders Pin</t>
    </r>
  </si>
  <si>
    <r>
      <rPr>
        <i/>
        <sz val="11"/>
        <color rgb="FF00B050"/>
        <rFont val="Calibri"/>
      </rPr>
      <t>Oldest Skip/Boat</t>
    </r>
    <r>
      <rPr>
        <b/>
        <i/>
        <sz val="11"/>
        <color rgb="FF00B050"/>
        <rFont val="Calibri"/>
      </rPr>
      <t xml:space="preserve"> </t>
    </r>
    <r>
      <rPr>
        <b/>
        <sz val="11"/>
        <color rgb="FF00B050"/>
        <rFont val="Calibri"/>
      </rPr>
      <t>Bernard Gibson T</t>
    </r>
  </si>
  <si>
    <r>
      <rPr>
        <i/>
        <sz val="11"/>
        <color rgb="FFC00000"/>
        <rFont val="Calibri"/>
      </rPr>
      <t>Furthest Boat</t>
    </r>
    <r>
      <rPr>
        <b/>
        <sz val="11"/>
        <color rgb="FFC00000"/>
        <rFont val="Calibri"/>
      </rPr>
      <t xml:space="preserve"> Victory Trophy</t>
    </r>
  </si>
  <si>
    <r>
      <rPr>
        <i/>
        <sz val="11"/>
        <color rgb="FFC00000"/>
        <rFont val="Calibri"/>
      </rPr>
      <t xml:space="preserve">1st SW W/Boat </t>
    </r>
    <r>
      <rPr>
        <b/>
        <sz val="11"/>
        <color rgb="FFC00000"/>
        <rFont val="Calibri"/>
      </rPr>
      <t xml:space="preserve">Boan Boom </t>
    </r>
  </si>
  <si>
    <r>
      <rPr>
        <i/>
        <sz val="11"/>
        <color theme="9"/>
        <rFont val="Calibri"/>
      </rPr>
      <t>Discretionary</t>
    </r>
    <r>
      <rPr>
        <b/>
        <sz val="11"/>
        <color theme="9"/>
        <rFont val="Calibri"/>
      </rPr>
      <t xml:space="preserve">  Anchor trophy</t>
    </r>
  </si>
  <si>
    <t>Notes</t>
  </si>
  <si>
    <t>CLASS 3 (1st to start  in race)</t>
  </si>
  <si>
    <t>&lt;22</t>
  </si>
  <si>
    <t>13:00:00 ALL</t>
  </si>
  <si>
    <t>CLASS THREE</t>
  </si>
  <si>
    <t xml:space="preserve">CLASS 3 </t>
  </si>
  <si>
    <t>Red Caulker</t>
  </si>
  <si>
    <t>Dittisham Bottle &amp; Commadore's Burgee</t>
  </si>
  <si>
    <t>Bernard Gibson memorial T.</t>
  </si>
  <si>
    <t>Move trophys</t>
  </si>
  <si>
    <t>Rob &amp; AnneM</t>
  </si>
  <si>
    <t>Brown</t>
  </si>
  <si>
    <t>John &amp; Elsie (The)</t>
  </si>
  <si>
    <t>Tela</t>
  </si>
  <si>
    <t>none</t>
  </si>
  <si>
    <t>Cream</t>
  </si>
  <si>
    <t>P/blue</t>
  </si>
  <si>
    <t>John &amp; Mary</t>
  </si>
  <si>
    <t>Harris</t>
  </si>
  <si>
    <t>Mary Louise</t>
  </si>
  <si>
    <t>Ebihen 15</t>
  </si>
  <si>
    <t>E</t>
  </si>
  <si>
    <t>White</t>
  </si>
  <si>
    <t>Andy</t>
  </si>
  <si>
    <t>McHarg</t>
  </si>
  <si>
    <t>Sulis</t>
  </si>
  <si>
    <t>OY16</t>
  </si>
  <si>
    <t>OY16 19</t>
  </si>
  <si>
    <t>P/Blue</t>
  </si>
  <si>
    <t xml:space="preserve">Tony </t>
  </si>
  <si>
    <t>Laurilard</t>
  </si>
  <si>
    <t>Squigles</t>
  </si>
  <si>
    <t>s/build</t>
  </si>
  <si>
    <t>Squiggles</t>
  </si>
  <si>
    <t>Blue</t>
  </si>
  <si>
    <t>John</t>
  </si>
  <si>
    <t>Thomlinson</t>
  </si>
  <si>
    <t>Gimli</t>
  </si>
  <si>
    <t>Mem19</t>
  </si>
  <si>
    <t>tan</t>
  </si>
  <si>
    <t>black</t>
  </si>
  <si>
    <t>Chris&amp;Diana</t>
  </si>
  <si>
    <t>Hoare</t>
  </si>
  <si>
    <t>PenelopePugwash</t>
  </si>
  <si>
    <t>Drascome</t>
  </si>
  <si>
    <t>Green</t>
  </si>
  <si>
    <t>Tan/red</t>
  </si>
  <si>
    <t>1st</t>
  </si>
  <si>
    <t>Scrimshaw</t>
  </si>
  <si>
    <t>Wh/glass</t>
  </si>
  <si>
    <t>2nd</t>
  </si>
  <si>
    <t>Sheave</t>
  </si>
  <si>
    <t xml:space="preserve"> </t>
  </si>
  <si>
    <t>3rd</t>
  </si>
  <si>
    <t>Oyster ring</t>
  </si>
  <si>
    <t>Victory</t>
  </si>
  <si>
    <t>CLASS 2 (2nd to start in race)</t>
  </si>
  <si>
    <t>22 - 27</t>
  </si>
  <si>
    <t>22 -27</t>
  </si>
  <si>
    <t>13:10:00 ALL</t>
  </si>
  <si>
    <t>CLASS TWO</t>
  </si>
  <si>
    <t xml:space="preserve">CLASS 2  </t>
  </si>
  <si>
    <t>Tim</t>
  </si>
  <si>
    <t>Price</t>
  </si>
  <si>
    <t>Picotee II</t>
  </si>
  <si>
    <t>g/cutter w '46</t>
  </si>
  <si>
    <t>Liz</t>
  </si>
  <si>
    <t>Robinson</t>
  </si>
  <si>
    <t>Likely II</t>
  </si>
  <si>
    <t>SH21</t>
  </si>
  <si>
    <t>d/blue</t>
  </si>
  <si>
    <t>Sue</t>
  </si>
  <si>
    <t>Garlick</t>
  </si>
  <si>
    <t>CC22</t>
  </si>
  <si>
    <t>cream</t>
  </si>
  <si>
    <t>Chris</t>
  </si>
  <si>
    <t>Danby</t>
  </si>
  <si>
    <t>Ester</t>
  </si>
  <si>
    <t>OystM22</t>
  </si>
  <si>
    <t>Maroon</t>
  </si>
  <si>
    <t>Mike</t>
  </si>
  <si>
    <t>Phillips</t>
  </si>
  <si>
    <t>Tom Tit</t>
  </si>
  <si>
    <t>Itchen ferry</t>
  </si>
  <si>
    <t>white</t>
  </si>
  <si>
    <t>varnish</t>
  </si>
  <si>
    <t>Lewthwaite</t>
  </si>
  <si>
    <t>Pin Rail</t>
  </si>
  <si>
    <t>Marie Mahon</t>
  </si>
  <si>
    <t>CLASS 1 (3rd to start in race)</t>
  </si>
  <si>
    <t>&gt;28</t>
  </si>
  <si>
    <t>13:20:00 ALL</t>
  </si>
  <si>
    <t>CLASS ONE</t>
  </si>
  <si>
    <t xml:space="preserve">CLASS 1  </t>
  </si>
  <si>
    <t>David &amp; Julie</t>
  </si>
  <si>
    <t>Patuck</t>
  </si>
  <si>
    <t>Susan J</t>
  </si>
  <si>
    <t>H 28</t>
  </si>
  <si>
    <t>Sj</t>
  </si>
  <si>
    <t>Martin &amp; Jan</t>
  </si>
  <si>
    <t>Elliott</t>
  </si>
  <si>
    <t>Roxanne</t>
  </si>
  <si>
    <t>white&amp;tan</t>
  </si>
  <si>
    <t>ANCHOR</t>
  </si>
  <si>
    <t>Lance</t>
  </si>
  <si>
    <t>Shirley</t>
  </si>
  <si>
    <t>White Nancy</t>
  </si>
  <si>
    <t>c/white</t>
  </si>
  <si>
    <t>Peter</t>
  </si>
  <si>
    <t>Lucas</t>
  </si>
  <si>
    <t>Cynthia</t>
  </si>
  <si>
    <t>g/cutter</t>
  </si>
  <si>
    <t>Keith</t>
  </si>
  <si>
    <t>Muncey</t>
  </si>
  <si>
    <t>Iskra</t>
  </si>
  <si>
    <t>Hilyard g/cutter</t>
  </si>
  <si>
    <t>Mark</t>
  </si>
  <si>
    <t>Steggles</t>
  </si>
  <si>
    <t>Charlotte</t>
  </si>
  <si>
    <t>H28</t>
  </si>
  <si>
    <t>?</t>
  </si>
  <si>
    <t>cream/black</t>
  </si>
  <si>
    <t>Colin</t>
  </si>
  <si>
    <t>Appleby</t>
  </si>
  <si>
    <t>Maggie B</t>
  </si>
  <si>
    <t>Dartmouth Deadeye</t>
  </si>
  <si>
    <t>Solent Block</t>
  </si>
  <si>
    <t>Tyrone</t>
  </si>
  <si>
    <t>DNR</t>
  </si>
  <si>
    <t>Boan Boom</t>
  </si>
  <si>
    <t>Plodders Pin LOST</t>
  </si>
  <si>
    <t>Red Caulker to STORE</t>
  </si>
  <si>
    <t>Ploders Pin</t>
  </si>
  <si>
    <t xml:space="preserve">Mischief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</si>
</sst>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7" x14ac:knownFonts="1">
    <font>
      <sz val="11"/>
      <color theme="1"/>
      <name val="Calibri"/>
      <scheme val="minor"/>
    </font>
    <font>
      <b/>
      <sz val="11"/>
      <color theme="1"/>
      <name val="Calibri"/>
    </font>
    <font>
      <b/>
      <sz val="11"/>
      <color rgb="FF7F7F7F"/>
      <name val="Calibri"/>
    </font>
    <font>
      <b/>
      <sz val="11"/>
      <color rgb="FF7030A0"/>
      <name val="Calibri"/>
    </font>
    <font>
      <b/>
      <sz val="11"/>
      <color rgb="FF548135"/>
      <name val="Calibri"/>
    </font>
    <font>
      <b/>
      <sz val="11"/>
      <color rgb="FF2F5496"/>
      <name val="Calibri"/>
    </font>
    <font>
      <b/>
      <sz val="11"/>
      <color rgb="FF00B050"/>
      <name val="Calibri"/>
    </font>
    <font>
      <b/>
      <sz val="11"/>
      <color rgb="FFC00000"/>
      <name val="Calibri"/>
    </font>
    <font>
      <b/>
      <sz val="11"/>
      <color theme="9"/>
      <name val="Calibri"/>
    </font>
    <font>
      <sz val="11"/>
      <color theme="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sz val="11"/>
      <color rgb="FF7F7F7F"/>
      <name val="Calibri"/>
    </font>
    <font>
      <b/>
      <u/>
      <sz val="11"/>
      <color theme="1"/>
      <name val="Calibri"/>
    </font>
    <font>
      <b/>
      <i/>
      <u/>
      <sz val="11"/>
      <color theme="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sz val="11"/>
      <name val="Calibri"/>
    </font>
    <font>
      <b/>
      <u/>
      <sz val="11"/>
      <color rgb="FF7030A0"/>
      <name val="Calibri"/>
    </font>
    <font>
      <i/>
      <sz val="11"/>
      <color theme="1"/>
      <name val="Calibri"/>
    </font>
    <font>
      <b/>
      <i/>
      <sz val="11"/>
      <color theme="1"/>
      <name val="Calibri"/>
    </font>
    <font>
      <sz val="11"/>
      <color rgb="FFFF0000"/>
      <name val="Calibri"/>
    </font>
    <font>
      <b/>
      <u/>
      <sz val="11"/>
      <color theme="1"/>
      <name val="Calibri"/>
    </font>
    <font>
      <b/>
      <u/>
      <sz val="11"/>
      <color rgb="FF7F7F7F"/>
      <name val="Calibri"/>
    </font>
    <font>
      <u/>
      <sz val="11"/>
      <color rgb="FF7F7F7F"/>
      <name val="Calibri"/>
    </font>
    <font>
      <i/>
      <sz val="11"/>
      <color rgb="FF7030A0"/>
      <name val="Calibri"/>
    </font>
    <font>
      <i/>
      <sz val="11"/>
      <color rgb="FF548135"/>
      <name val="Calibri"/>
    </font>
    <font>
      <sz val="11"/>
      <color rgb="FF548135"/>
      <name val="Calibri"/>
    </font>
    <font>
      <i/>
      <sz val="11"/>
      <color rgb="FF2F5496"/>
      <name val="Calibri"/>
    </font>
    <font>
      <sz val="11"/>
      <color rgb="FF2F5496"/>
      <name val="Calibri"/>
    </font>
    <font>
      <i/>
      <sz val="11"/>
      <color rgb="FF00B050"/>
      <name val="Calibri"/>
    </font>
    <font>
      <b/>
      <i/>
      <sz val="11"/>
      <color rgb="FF00B050"/>
      <name val="Calibri"/>
    </font>
    <font>
      <i/>
      <sz val="11"/>
      <color rgb="FFC00000"/>
      <name val="Calibri"/>
    </font>
    <font>
      <i/>
      <sz val="11"/>
      <color theme="9"/>
      <name val="Calibri"/>
    </font>
    <font>
      <b/>
      <sz val="11"/>
      <color rgb="FF7030A0"/>
      <name val="Calibri"/>
      <family val="2"/>
    </font>
    <font>
      <b/>
      <sz val="11"/>
      <color rgb="FFC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4B083"/>
        <bgColor rgb="FFF4B083"/>
      </patternFill>
    </fill>
    <fill>
      <patternFill patternType="solid">
        <fgColor rgb="FFC5E0B3"/>
        <bgColor rgb="FFC5E0B3"/>
      </patternFill>
    </fill>
    <fill>
      <patternFill patternType="solid">
        <fgColor rgb="FFF2F2F2"/>
        <bgColor rgb="FFF2F2F2"/>
      </patternFill>
    </fill>
    <fill>
      <patternFill patternType="solid">
        <fgColor rgb="FFD9E2F3"/>
        <bgColor rgb="FFD9E2F3"/>
      </patternFill>
    </fill>
    <fill>
      <patternFill patternType="solid">
        <fgColor rgb="FFFFF2CB"/>
        <bgColor rgb="FFFFF2CB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left" wrapText="1"/>
    </xf>
    <xf numFmtId="0" fontId="1" fillId="2" borderId="4" xfId="0" applyFont="1" applyFill="1" applyBorder="1" applyAlignment="1">
      <alignment horizontal="center" wrapText="1"/>
    </xf>
    <xf numFmtId="21" fontId="1" fillId="0" borderId="3" xfId="0" applyNumberFormat="1" applyFont="1" applyBorder="1" applyAlignment="1">
      <alignment horizontal="center" wrapText="1"/>
    </xf>
    <xf numFmtId="21" fontId="1" fillId="3" borderId="4" xfId="0" applyNumberFormat="1" applyFont="1" applyFill="1" applyBorder="1" applyAlignment="1">
      <alignment horizontal="center" wrapText="1"/>
    </xf>
    <xf numFmtId="21" fontId="1" fillId="2" borderId="5" xfId="0" applyNumberFormat="1" applyFont="1" applyFill="1" applyBorder="1" applyAlignment="1">
      <alignment horizontal="center" wrapText="1"/>
    </xf>
    <xf numFmtId="21" fontId="1" fillId="4" borderId="4" xfId="0" applyNumberFormat="1" applyFont="1" applyFill="1" applyBorder="1" applyAlignment="1">
      <alignment horizontal="center" wrapText="1"/>
    </xf>
    <xf numFmtId="21" fontId="2" fillId="5" borderId="5" xfId="0" applyNumberFormat="1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center" wrapText="1"/>
    </xf>
    <xf numFmtId="21" fontId="1" fillId="0" borderId="2" xfId="0" applyNumberFormat="1" applyFont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7" xfId="0" applyFont="1" applyBorder="1"/>
    <xf numFmtId="0" fontId="10" fillId="0" borderId="7" xfId="0" applyFont="1" applyBorder="1" applyAlignment="1">
      <alignment horizontal="left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8" xfId="0" applyNumberFormat="1" applyFont="1" applyBorder="1" applyAlignment="1">
      <alignment horizontal="left"/>
    </xf>
    <xf numFmtId="0" fontId="1" fillId="7" borderId="9" xfId="0" applyFont="1" applyFill="1" applyBorder="1" applyAlignment="1">
      <alignment horizontal="center"/>
    </xf>
    <xf numFmtId="21" fontId="11" fillId="0" borderId="8" xfId="0" applyNumberFormat="1" applyFont="1" applyBorder="1"/>
    <xf numFmtId="21" fontId="9" fillId="0" borderId="8" xfId="0" applyNumberFormat="1" applyFont="1" applyBorder="1"/>
    <xf numFmtId="21" fontId="9" fillId="0" borderId="7" xfId="0" applyNumberFormat="1" applyFont="1" applyBorder="1"/>
    <xf numFmtId="21" fontId="9" fillId="0" borderId="8" xfId="0" applyNumberFormat="1" applyFont="1" applyBorder="1"/>
    <xf numFmtId="21" fontId="12" fillId="0" borderId="7" xfId="0" applyNumberFormat="1" applyFont="1" applyBorder="1"/>
    <xf numFmtId="0" fontId="12" fillId="0" borderId="0" xfId="0" applyFont="1" applyAlignment="1">
      <alignment horizontal="right"/>
    </xf>
    <xf numFmtId="21" fontId="13" fillId="0" borderId="8" xfId="0" applyNumberFormat="1" applyFont="1" applyBorder="1" applyAlignment="1">
      <alignment horizontal="left"/>
    </xf>
    <xf numFmtId="0" fontId="1" fillId="6" borderId="10" xfId="0" applyFont="1" applyFill="1" applyBorder="1" applyAlignment="1">
      <alignment horizontal="left"/>
    </xf>
    <xf numFmtId="21" fontId="14" fillId="0" borderId="7" xfId="0" applyNumberFormat="1" applyFont="1" applyBorder="1"/>
    <xf numFmtId="0" fontId="9" fillId="0" borderId="8" xfId="0" applyFont="1" applyBorder="1"/>
    <xf numFmtId="0" fontId="18" fillId="0" borderId="7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9" fillId="0" borderId="7" xfId="0" applyFont="1" applyBorder="1"/>
    <xf numFmtId="0" fontId="9" fillId="6" borderId="13" xfId="0" applyFont="1" applyFill="1" applyBorder="1"/>
    <xf numFmtId="0" fontId="9" fillId="0" borderId="0" xfId="0" applyFont="1"/>
    <xf numFmtId="0" fontId="1" fillId="0" borderId="7" xfId="0" applyFont="1" applyBorder="1" applyAlignment="1">
      <alignment horizontal="left"/>
    </xf>
    <xf numFmtId="21" fontId="20" fillId="0" borderId="8" xfId="0" applyNumberFormat="1" applyFont="1" applyBorder="1"/>
    <xf numFmtId="21" fontId="20" fillId="0" borderId="7" xfId="0" applyNumberFormat="1" applyFont="1" applyBorder="1"/>
    <xf numFmtId="0" fontId="1" fillId="6" borderId="13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21" fillId="0" borderId="7" xfId="0" applyFont="1" applyBorder="1"/>
    <xf numFmtId="0" fontId="9" fillId="0" borderId="0" xfId="0" applyFont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0" borderId="7" xfId="0" applyFont="1" applyBorder="1" applyAlignment="1">
      <alignment horizontal="right"/>
    </xf>
    <xf numFmtId="0" fontId="9" fillId="0" borderId="1" xfId="0" applyFont="1" applyBorder="1"/>
    <xf numFmtId="0" fontId="1" fillId="0" borderId="2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1" fillId="0" borderId="3" xfId="0" applyNumberFormat="1" applyFont="1" applyBorder="1" applyAlignment="1">
      <alignment horizontal="left"/>
    </xf>
    <xf numFmtId="0" fontId="1" fillId="7" borderId="4" xfId="0" applyFont="1" applyFill="1" applyBorder="1" applyAlignment="1">
      <alignment horizontal="center"/>
    </xf>
    <xf numFmtId="21" fontId="9" fillId="0" borderId="3" xfId="0" applyNumberFormat="1" applyFont="1" applyBorder="1"/>
    <xf numFmtId="21" fontId="9" fillId="0" borderId="2" xfId="0" applyNumberFormat="1" applyFont="1" applyBorder="1"/>
    <xf numFmtId="21" fontId="9" fillId="0" borderId="3" xfId="0" applyNumberFormat="1" applyFont="1" applyBorder="1"/>
    <xf numFmtId="21" fontId="12" fillId="0" borderId="2" xfId="0" applyNumberFormat="1" applyFont="1" applyBorder="1"/>
    <xf numFmtId="0" fontId="12" fillId="0" borderId="1" xfId="0" applyFont="1" applyBorder="1" applyAlignment="1">
      <alignment horizontal="right"/>
    </xf>
    <xf numFmtId="21" fontId="20" fillId="0" borderId="3" xfId="0" applyNumberFormat="1" applyFont="1" applyBorder="1"/>
    <xf numFmtId="0" fontId="1" fillId="6" borderId="5" xfId="0" applyFont="1" applyFill="1" applyBorder="1" applyAlignment="1">
      <alignment horizontal="left"/>
    </xf>
    <xf numFmtId="21" fontId="20" fillId="0" borderId="2" xfId="0" applyNumberFormat="1" applyFont="1" applyBorder="1"/>
    <xf numFmtId="0" fontId="1" fillId="0" borderId="7" xfId="0" applyFont="1" applyBorder="1" applyAlignment="1">
      <alignment horizontal="center"/>
    </xf>
    <xf numFmtId="0" fontId="3" fillId="0" borderId="0" xfId="0" applyFont="1" applyAlignment="1">
      <alignment horizontal="left"/>
    </xf>
    <xf numFmtId="21" fontId="20" fillId="0" borderId="0" xfId="0" applyNumberFormat="1" applyFont="1"/>
    <xf numFmtId="0" fontId="3" fillId="0" borderId="7" xfId="0" applyFont="1" applyBorder="1"/>
    <xf numFmtId="0" fontId="1" fillId="6" borderId="6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9" fillId="0" borderId="0" xfId="0" applyFont="1" applyAlignment="1"/>
    <xf numFmtId="0" fontId="22" fillId="6" borderId="13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6" borderId="4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2" xfId="0" applyFont="1" applyBorder="1"/>
    <xf numFmtId="21" fontId="1" fillId="0" borderId="8" xfId="0" applyNumberFormat="1" applyFont="1" applyBorder="1"/>
    <xf numFmtId="21" fontId="1" fillId="0" borderId="0" xfId="0" applyNumberFormat="1" applyFont="1"/>
    <xf numFmtId="21" fontId="0" fillId="0" borderId="0" xfId="0" applyNumberFormat="1" applyFont="1" applyAlignment="1"/>
    <xf numFmtId="0" fontId="10" fillId="6" borderId="13" xfId="0" applyFont="1" applyFill="1" applyBorder="1" applyAlignment="1">
      <alignment horizontal="center"/>
    </xf>
    <xf numFmtId="1" fontId="1" fillId="0" borderId="2" xfId="0" applyNumberFormat="1" applyFont="1" applyBorder="1" applyAlignment="1">
      <alignment horizontal="center" wrapText="1"/>
    </xf>
    <xf numFmtId="1" fontId="15" fillId="0" borderId="7" xfId="0" applyNumberFormat="1" applyFont="1" applyBorder="1"/>
    <xf numFmtId="1" fontId="1" fillId="0" borderId="7" xfId="0" applyNumberFormat="1" applyFont="1" applyBorder="1"/>
    <xf numFmtId="1" fontId="1" fillId="0" borderId="2" xfId="0" applyNumberFormat="1" applyFont="1" applyBorder="1"/>
    <xf numFmtId="1" fontId="1" fillId="0" borderId="7" xfId="0" applyNumberFormat="1" applyFont="1" applyBorder="1" applyAlignment="1">
      <alignment horizontal="center"/>
    </xf>
    <xf numFmtId="1" fontId="0" fillId="0" borderId="0" xfId="0" applyNumberFormat="1" applyFont="1" applyAlignment="1"/>
    <xf numFmtId="0" fontId="34" fillId="0" borderId="7" xfId="0" applyFont="1" applyBorder="1"/>
    <xf numFmtId="0" fontId="4" fillId="8" borderId="2" xfId="0" applyFont="1" applyFill="1" applyBorder="1" applyAlignment="1">
      <alignment horizontal="center" wrapText="1"/>
    </xf>
    <xf numFmtId="0" fontId="4" fillId="8" borderId="7" xfId="0" applyFont="1" applyFill="1" applyBorder="1" applyAlignment="1">
      <alignment horizontal="left"/>
    </xf>
    <xf numFmtId="0" fontId="5" fillId="8" borderId="1" xfId="0" applyFont="1" applyFill="1" applyBorder="1" applyAlignment="1">
      <alignment horizontal="center" wrapText="1"/>
    </xf>
    <xf numFmtId="0" fontId="5" fillId="8" borderId="0" xfId="0" applyFont="1" applyFill="1" applyAlignment="1">
      <alignment horizontal="left"/>
    </xf>
    <xf numFmtId="0" fontId="36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left"/>
    </xf>
    <xf numFmtId="0" fontId="0" fillId="0" borderId="0" xfId="0" applyFont="1" applyFill="1" applyAlignment="1"/>
    <xf numFmtId="0" fontId="5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5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9" fillId="8" borderId="7" xfId="0" applyFont="1" applyFill="1" applyBorder="1"/>
    <xf numFmtId="0" fontId="0" fillId="0" borderId="14" xfId="0" applyFont="1" applyFill="1" applyBorder="1" applyAlignment="1"/>
    <xf numFmtId="0" fontId="0" fillId="0" borderId="15" xfId="0" applyFont="1" applyBorder="1" applyAlignment="1"/>
    <xf numFmtId="0" fontId="16" fillId="6" borderId="11" xfId="0" applyFont="1" applyFill="1" applyBorder="1" applyAlignment="1">
      <alignment horizontal="center"/>
    </xf>
    <xf numFmtId="0" fontId="17" fillId="0" borderId="12" xfId="0" applyFont="1" applyBorder="1"/>
    <xf numFmtId="0" fontId="1" fillId="0" borderId="10" xfId="0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33"/>
  <sheetViews>
    <sheetView tabSelected="1" zoomScale="92" zoomScaleNormal="92" workbookViewId="0">
      <selection activeCell="D17" sqref="D17"/>
    </sheetView>
  </sheetViews>
  <sheetFormatPr defaultColWidth="14.44140625" defaultRowHeight="15" customHeight="1" x14ac:dyDescent="0.3"/>
  <cols>
    <col min="1" max="1" width="13" customWidth="1"/>
    <col min="2" max="2" width="10.88671875" customWidth="1"/>
    <col min="3" max="3" width="11.6640625" customWidth="1"/>
    <col min="4" max="4" width="9.88671875" customWidth="1"/>
    <col min="5" max="5" width="5.6640625" customWidth="1"/>
    <col min="6" max="6" width="5.5546875" customWidth="1"/>
    <col min="7" max="7" width="8.109375" customWidth="1"/>
    <col min="8" max="8" width="7.33203125" customWidth="1"/>
    <col min="9" max="9" width="8" customWidth="1"/>
    <col min="10" max="10" width="6.109375" customWidth="1"/>
    <col min="11" max="11" width="8.6640625" customWidth="1"/>
    <col min="12" max="12" width="9.109375" customWidth="1"/>
    <col min="13" max="18" width="12.6640625" customWidth="1"/>
    <col min="19" max="19" width="18.5546875" customWidth="1"/>
    <col min="20" max="20" width="9" customWidth="1"/>
    <col min="21" max="21" width="5.33203125" style="86" customWidth="1"/>
    <col min="22" max="22" width="6.109375" customWidth="1"/>
    <col min="23" max="23" width="7" customWidth="1"/>
    <col min="24" max="24" width="1.44140625" customWidth="1"/>
    <col min="25" max="25" width="13.6640625" customWidth="1"/>
    <col min="26" max="26" width="10.88671875" customWidth="1"/>
    <col min="27" max="27" width="9.88671875" style="97" customWidth="1"/>
    <col min="28" max="29" width="10.33203125" style="97" customWidth="1"/>
    <col min="30" max="30" width="9.5546875" style="97" customWidth="1"/>
    <col min="31" max="32" width="9" style="97" customWidth="1"/>
    <col min="33" max="33" width="9" customWidth="1"/>
    <col min="34" max="34" width="20.109375" customWidth="1"/>
  </cols>
  <sheetData>
    <row r="1" spans="1:35" ht="42.75" customHeight="1" x14ac:dyDescent="0.3">
      <c r="A1" s="1"/>
      <c r="B1" s="1" t="s">
        <v>0</v>
      </c>
      <c r="C1" s="2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3" t="s">
        <v>8</v>
      </c>
      <c r="K1" s="4" t="s">
        <v>9</v>
      </c>
      <c r="L1" s="5" t="s">
        <v>10</v>
      </c>
      <c r="M1" s="6" t="s">
        <v>11</v>
      </c>
      <c r="N1" s="7" t="s">
        <v>12</v>
      </c>
      <c r="O1" s="8" t="s">
        <v>13</v>
      </c>
      <c r="P1" s="9" t="s">
        <v>14</v>
      </c>
      <c r="Q1" s="10" t="s">
        <v>15</v>
      </c>
      <c r="R1" s="5" t="s">
        <v>16</v>
      </c>
      <c r="S1" s="11" t="s">
        <v>17</v>
      </c>
      <c r="T1" s="12" t="s">
        <v>18</v>
      </c>
      <c r="U1" s="81" t="s">
        <v>19</v>
      </c>
      <c r="V1" s="13" t="s">
        <v>20</v>
      </c>
      <c r="W1" s="13" t="s">
        <v>21</v>
      </c>
      <c r="X1" s="14"/>
      <c r="Y1" s="15" t="s">
        <v>22</v>
      </c>
      <c r="Z1" s="1" t="s">
        <v>23</v>
      </c>
      <c r="AA1" s="88" t="s">
        <v>24</v>
      </c>
      <c r="AB1" s="93" t="s">
        <v>25</v>
      </c>
      <c r="AC1" s="90" t="s">
        <v>26</v>
      </c>
      <c r="AD1" s="94" t="s">
        <v>27</v>
      </c>
      <c r="AE1" s="95" t="s">
        <v>28</v>
      </c>
      <c r="AF1" s="95" t="s">
        <v>29</v>
      </c>
      <c r="AG1" s="16" t="s">
        <v>30</v>
      </c>
      <c r="AH1" s="2" t="s">
        <v>31</v>
      </c>
      <c r="AI1" s="17"/>
    </row>
    <row r="2" spans="1:35" ht="14.25" customHeight="1" x14ac:dyDescent="0.3">
      <c r="C2" s="18" t="s">
        <v>32</v>
      </c>
      <c r="D2" s="19"/>
      <c r="E2" s="20"/>
      <c r="F2" s="21" t="s">
        <v>33</v>
      </c>
      <c r="G2" s="20" t="s">
        <v>33</v>
      </c>
      <c r="J2" s="22"/>
      <c r="K2" s="23"/>
      <c r="L2" s="24" t="s">
        <v>34</v>
      </c>
      <c r="M2" s="25"/>
      <c r="N2" s="26"/>
      <c r="O2" s="27"/>
      <c r="P2" s="28"/>
      <c r="Q2" s="29"/>
      <c r="R2" s="30" t="str">
        <f>(C2)</f>
        <v>CLASS 3 (1st to start  in race)</v>
      </c>
      <c r="S2" s="31"/>
      <c r="T2" s="32"/>
      <c r="U2" s="82"/>
      <c r="V2" s="112" t="s">
        <v>35</v>
      </c>
      <c r="W2" s="113"/>
      <c r="X2" s="33"/>
      <c r="Y2" s="34" t="s">
        <v>36</v>
      </c>
      <c r="Z2" s="21" t="str">
        <f>(F2)</f>
        <v>&lt;22</v>
      </c>
      <c r="AA2" s="89" t="s">
        <v>37</v>
      </c>
      <c r="AC2" s="91" t="s">
        <v>163</v>
      </c>
      <c r="AF2" s="99"/>
      <c r="AG2" s="35"/>
      <c r="AH2" s="36" t="s">
        <v>40</v>
      </c>
      <c r="AI2" s="17"/>
    </row>
    <row r="3" spans="1:35" ht="14.25" customHeight="1" x14ac:dyDescent="0.3">
      <c r="A3" s="38" t="s">
        <v>41</v>
      </c>
      <c r="B3" s="38" t="s">
        <v>42</v>
      </c>
      <c r="C3" s="39" t="s">
        <v>43</v>
      </c>
      <c r="D3" s="38" t="s">
        <v>44</v>
      </c>
      <c r="E3" s="20">
        <v>3367</v>
      </c>
      <c r="F3" s="21">
        <v>16.5</v>
      </c>
      <c r="G3" s="20" t="s">
        <v>45</v>
      </c>
      <c r="H3" s="38" t="s">
        <v>46</v>
      </c>
      <c r="I3" s="38" t="s">
        <v>47</v>
      </c>
      <c r="J3" s="22">
        <v>0.67800000000000005</v>
      </c>
      <c r="K3" s="23"/>
      <c r="L3" s="27">
        <v>0.54166666666666663</v>
      </c>
      <c r="M3" s="25"/>
      <c r="N3" s="26"/>
      <c r="O3" s="27">
        <v>0.62918981481481484</v>
      </c>
      <c r="P3" s="28"/>
      <c r="Q3" s="29"/>
      <c r="R3" s="40">
        <f>SUM(O3-L3)-M3</f>
        <v>8.7523148148148211E-2</v>
      </c>
      <c r="S3" s="31" t="str">
        <f>(C3)</f>
        <v>John &amp; Elsie (The)</v>
      </c>
      <c r="T3" s="41">
        <f>SUM(R3*J3)</f>
        <v>5.9340694444444494E-2</v>
      </c>
      <c r="U3" s="83">
        <v>1</v>
      </c>
      <c r="V3" s="42" t="s">
        <v>78</v>
      </c>
      <c r="W3" s="37"/>
      <c r="X3" s="43"/>
      <c r="Y3" s="44" t="s">
        <v>79</v>
      </c>
      <c r="Z3" s="21" t="s">
        <v>80</v>
      </c>
      <c r="AA3" s="96"/>
      <c r="AB3" s="98" t="s">
        <v>38</v>
      </c>
      <c r="AC3" s="98"/>
      <c r="AD3" s="100"/>
      <c r="AE3" s="99"/>
      <c r="AF3" s="101" t="s">
        <v>160</v>
      </c>
      <c r="AG3" s="35"/>
      <c r="AH3" s="17"/>
      <c r="AI3" s="17"/>
    </row>
    <row r="4" spans="1:35" ht="14.25" customHeight="1" x14ac:dyDescent="0.3">
      <c r="A4" s="38" t="s">
        <v>72</v>
      </c>
      <c r="B4" s="38" t="s">
        <v>73</v>
      </c>
      <c r="C4" s="39" t="s">
        <v>74</v>
      </c>
      <c r="D4" s="38" t="s">
        <v>75</v>
      </c>
      <c r="E4" s="20">
        <v>3553</v>
      </c>
      <c r="F4" s="21">
        <v>18.78</v>
      </c>
      <c r="G4" s="20"/>
      <c r="H4" s="38" t="s">
        <v>76</v>
      </c>
      <c r="I4" s="38" t="s">
        <v>77</v>
      </c>
      <c r="J4" s="22">
        <v>0.68400000000000005</v>
      </c>
      <c r="K4" s="23"/>
      <c r="L4" s="27">
        <v>0.54166666666666663</v>
      </c>
      <c r="M4" s="25"/>
      <c r="N4" s="26"/>
      <c r="O4" s="27">
        <v>0.64567129629629627</v>
      </c>
      <c r="P4" s="28"/>
      <c r="Q4" s="29"/>
      <c r="R4" s="40">
        <f>SUM(O4-L4)-M4</f>
        <v>0.10400462962962964</v>
      </c>
      <c r="S4" s="31" t="str">
        <f>(C4)</f>
        <v>PenelopePugwash</v>
      </c>
      <c r="T4" s="41">
        <f>SUM(R4*J4)</f>
        <v>7.1139166666666684E-2</v>
      </c>
      <c r="U4" s="83">
        <v>2</v>
      </c>
      <c r="V4" s="42" t="s">
        <v>81</v>
      </c>
      <c r="W4" s="42"/>
      <c r="X4" s="43"/>
      <c r="Y4" s="44" t="s">
        <v>82</v>
      </c>
      <c r="Z4" s="21" t="s">
        <v>80</v>
      </c>
      <c r="AA4" s="96"/>
      <c r="AB4" s="98"/>
      <c r="AC4" s="98"/>
      <c r="AD4" s="100"/>
      <c r="AF4" s="99"/>
      <c r="AG4" s="35"/>
      <c r="AH4" s="109" t="s">
        <v>162</v>
      </c>
      <c r="AI4" s="17"/>
    </row>
    <row r="5" spans="1:35" ht="14.25" customHeight="1" x14ac:dyDescent="0.3">
      <c r="A5" s="38" t="s">
        <v>66</v>
      </c>
      <c r="B5" s="38" t="s">
        <v>67</v>
      </c>
      <c r="C5" s="39" t="s">
        <v>68</v>
      </c>
      <c r="D5" s="38" t="s">
        <v>69</v>
      </c>
      <c r="E5" s="20">
        <v>2933</v>
      </c>
      <c r="F5" s="21">
        <v>19</v>
      </c>
      <c r="G5" s="20"/>
      <c r="H5" s="38" t="s">
        <v>70</v>
      </c>
      <c r="I5" s="38" t="s">
        <v>71</v>
      </c>
      <c r="J5" s="22">
        <v>0.86299999999999999</v>
      </c>
      <c r="K5" s="23"/>
      <c r="L5" s="27">
        <v>0.54166666666666663</v>
      </c>
      <c r="M5" s="25"/>
      <c r="N5" s="26"/>
      <c r="O5" s="27">
        <v>0.62493055555555554</v>
      </c>
      <c r="P5" s="28"/>
      <c r="Q5" s="29"/>
      <c r="R5" s="40">
        <f>SUM(O5-L5)-M5</f>
        <v>8.3263888888888915E-2</v>
      </c>
      <c r="S5" s="31" t="str">
        <f>(C5)</f>
        <v>Gimli</v>
      </c>
      <c r="T5" s="41">
        <f>SUM(R5*J5)</f>
        <v>7.1856736111111139E-2</v>
      </c>
      <c r="U5" s="83">
        <v>3</v>
      </c>
      <c r="V5" s="42" t="s">
        <v>84</v>
      </c>
      <c r="W5" s="42"/>
      <c r="X5" s="64"/>
      <c r="Y5" s="65" t="s">
        <v>85</v>
      </c>
      <c r="Z5" s="21" t="s">
        <v>80</v>
      </c>
      <c r="AA5" s="96"/>
      <c r="AB5" s="98"/>
      <c r="AC5" s="98"/>
      <c r="AD5" s="100"/>
      <c r="AE5" s="99"/>
      <c r="AF5" s="99"/>
      <c r="AG5" s="35"/>
      <c r="AH5" s="109" t="s">
        <v>161</v>
      </c>
      <c r="AI5" s="17"/>
    </row>
    <row r="6" spans="1:35" ht="14.25" customHeight="1" x14ac:dyDescent="0.3">
      <c r="A6" s="38" t="s">
        <v>60</v>
      </c>
      <c r="B6" s="38" t="s">
        <v>61</v>
      </c>
      <c r="C6" s="39" t="s">
        <v>62</v>
      </c>
      <c r="D6" s="46" t="s">
        <v>63</v>
      </c>
      <c r="E6" s="20">
        <v>3583</v>
      </c>
      <c r="F6" s="21">
        <v>20.93</v>
      </c>
      <c r="G6" s="20" t="s">
        <v>64</v>
      </c>
      <c r="H6" s="38" t="s">
        <v>46</v>
      </c>
      <c r="I6" s="38" t="s">
        <v>65</v>
      </c>
      <c r="J6" s="22">
        <v>0.84699999999999998</v>
      </c>
      <c r="K6" s="23"/>
      <c r="L6" s="27">
        <v>0.54166666666666663</v>
      </c>
      <c r="M6" s="25"/>
      <c r="N6" s="26"/>
      <c r="O6" s="27">
        <v>0.63156250000000003</v>
      </c>
      <c r="P6" s="28"/>
      <c r="Q6" s="29"/>
      <c r="R6" s="40">
        <f>SUM(O6-L6)-M6</f>
        <v>8.9895833333333397E-2</v>
      </c>
      <c r="S6" s="31" t="str">
        <f>(C6)</f>
        <v>Squigles</v>
      </c>
      <c r="T6" s="41">
        <f>SUM(R6*J6)</f>
        <v>7.6141770833333386E-2</v>
      </c>
      <c r="U6" s="83">
        <v>4</v>
      </c>
      <c r="V6" s="42"/>
      <c r="W6" s="42"/>
      <c r="X6" s="43"/>
      <c r="Y6" s="44"/>
      <c r="Z6" s="21"/>
      <c r="AA6" s="96"/>
      <c r="AB6" s="98"/>
      <c r="AC6" s="98"/>
      <c r="AD6" s="100"/>
      <c r="AE6" s="99"/>
      <c r="AF6" s="99"/>
      <c r="AG6" s="35"/>
      <c r="AH6" s="109"/>
      <c r="AI6" s="17"/>
    </row>
    <row r="7" spans="1:35" ht="14.25" customHeight="1" x14ac:dyDescent="0.3">
      <c r="A7" s="38" t="s">
        <v>48</v>
      </c>
      <c r="B7" s="38" t="s">
        <v>49</v>
      </c>
      <c r="C7" s="39" t="s">
        <v>50</v>
      </c>
      <c r="D7" s="38" t="s">
        <v>51</v>
      </c>
      <c r="E7" s="20">
        <v>3282</v>
      </c>
      <c r="F7" s="21">
        <v>14.76</v>
      </c>
      <c r="G7" s="20" t="s">
        <v>52</v>
      </c>
      <c r="H7" s="38" t="s">
        <v>46</v>
      </c>
      <c r="I7" s="38" t="s">
        <v>53</v>
      </c>
      <c r="J7" s="22">
        <v>0.79900000000000004</v>
      </c>
      <c r="K7" s="23"/>
      <c r="L7" s="27">
        <v>0.54166666666666663</v>
      </c>
      <c r="M7" s="25"/>
      <c r="N7" s="26"/>
      <c r="O7" s="27">
        <v>0.64498842592592587</v>
      </c>
      <c r="P7" s="28"/>
      <c r="Q7" s="29"/>
      <c r="R7" s="40">
        <f>SUM(O7-L7)-M7</f>
        <v>0.10332175925925924</v>
      </c>
      <c r="S7" s="31" t="str">
        <f>(C7)</f>
        <v>Mary Louise</v>
      </c>
      <c r="T7" s="41">
        <f>SUM(R7*J7)</f>
        <v>8.2554085648148132E-2</v>
      </c>
      <c r="U7" s="83">
        <v>5</v>
      </c>
      <c r="V7" s="42"/>
      <c r="W7" s="42"/>
      <c r="X7" s="43"/>
      <c r="Y7" s="44"/>
      <c r="Z7" s="21"/>
      <c r="AA7" s="96"/>
      <c r="AB7" s="98"/>
      <c r="AC7" s="98"/>
      <c r="AD7" s="100"/>
      <c r="AE7" s="99"/>
      <c r="AF7" s="99"/>
      <c r="AG7" s="35"/>
      <c r="AH7" s="17"/>
      <c r="AI7" s="17"/>
    </row>
    <row r="8" spans="1:35" ht="15" customHeight="1" x14ac:dyDescent="0.3">
      <c r="AH8" s="111"/>
      <c r="AI8" s="111"/>
    </row>
    <row r="9" spans="1:35" ht="14.25" customHeight="1" x14ac:dyDescent="0.3">
      <c r="A9" s="38" t="s">
        <v>54</v>
      </c>
      <c r="B9" s="38" t="s">
        <v>55</v>
      </c>
      <c r="C9" s="39" t="s">
        <v>56</v>
      </c>
      <c r="D9" s="38" t="s">
        <v>57</v>
      </c>
      <c r="E9" s="20">
        <v>1970</v>
      </c>
      <c r="F9" s="21">
        <v>16</v>
      </c>
      <c r="G9" s="20" t="s">
        <v>58</v>
      </c>
      <c r="H9" s="38" t="s">
        <v>46</v>
      </c>
      <c r="I9" s="38" t="s">
        <v>59</v>
      </c>
      <c r="J9" s="22">
        <v>0.82899999999999996</v>
      </c>
      <c r="K9" s="23"/>
      <c r="L9" s="27">
        <v>0.54166666666666663</v>
      </c>
      <c r="M9" s="25"/>
      <c r="N9" s="26"/>
      <c r="O9" s="27"/>
      <c r="P9" s="28"/>
      <c r="Q9" s="29"/>
      <c r="R9" s="40">
        <f>SUM(O9-L9)-M9</f>
        <v>-0.54166666666666663</v>
      </c>
      <c r="S9" s="31" t="str">
        <f>(C9)</f>
        <v>Sulis</v>
      </c>
      <c r="T9" s="41">
        <f>SUM(R9*J9)</f>
        <v>-0.44904166666666662</v>
      </c>
      <c r="U9" s="83"/>
      <c r="V9" s="42" t="s">
        <v>159</v>
      </c>
      <c r="W9" s="42"/>
      <c r="X9" s="43"/>
      <c r="Y9" s="44"/>
      <c r="Z9" s="20"/>
      <c r="AA9" s="96"/>
      <c r="AB9" s="98"/>
      <c r="AC9" s="98"/>
      <c r="AD9" s="100"/>
      <c r="AE9" s="99"/>
      <c r="AF9" s="99"/>
      <c r="AG9" s="35"/>
      <c r="AH9" s="45"/>
      <c r="AI9" s="17"/>
    </row>
    <row r="10" spans="1:35" ht="14.25" customHeight="1" x14ac:dyDescent="0.3">
      <c r="A10" s="38"/>
      <c r="B10" s="38"/>
      <c r="C10" s="39"/>
      <c r="D10" s="38"/>
      <c r="E10" s="20"/>
      <c r="F10" s="21"/>
      <c r="G10" s="20"/>
      <c r="H10" s="38"/>
      <c r="I10" s="38"/>
      <c r="J10" s="22"/>
      <c r="K10" s="23"/>
      <c r="L10" s="27">
        <v>0.54166666666666663</v>
      </c>
      <c r="M10" s="25"/>
      <c r="N10" s="26"/>
      <c r="O10" s="27"/>
      <c r="P10" s="28"/>
      <c r="Q10" s="29"/>
      <c r="R10" s="40">
        <f t="shared" ref="R10:R11" si="0">SUM(O10-L10)-M10</f>
        <v>-0.54166666666666663</v>
      </c>
      <c r="S10" s="31">
        <f t="shared" ref="S10" si="1">(C10)</f>
        <v>0</v>
      </c>
      <c r="T10" s="41">
        <f t="shared" ref="T10:T11" si="2">SUM(R10*J10)</f>
        <v>0</v>
      </c>
      <c r="U10" s="83"/>
      <c r="V10" s="42"/>
      <c r="W10" s="42"/>
      <c r="X10" s="43"/>
      <c r="Y10" s="44"/>
      <c r="Z10" s="21"/>
      <c r="AC10" s="98"/>
      <c r="AD10" s="100"/>
      <c r="AE10" s="99"/>
      <c r="AF10" s="99"/>
      <c r="AG10" s="35"/>
      <c r="AH10" s="17"/>
      <c r="AI10" s="17"/>
    </row>
    <row r="11" spans="1:35" ht="14.25" customHeight="1" x14ac:dyDescent="0.3">
      <c r="A11" s="49"/>
      <c r="B11" s="49"/>
      <c r="C11" s="50" t="s">
        <v>83</v>
      </c>
      <c r="D11" s="51"/>
      <c r="E11" s="52"/>
      <c r="F11" s="53"/>
      <c r="G11" s="52"/>
      <c r="H11" s="49"/>
      <c r="I11" s="49"/>
      <c r="J11" s="54"/>
      <c r="K11" s="55"/>
      <c r="L11" s="27">
        <v>0.54166666666666663</v>
      </c>
      <c r="M11" s="56"/>
      <c r="N11" s="57"/>
      <c r="O11" s="58"/>
      <c r="P11" s="59"/>
      <c r="Q11" s="60"/>
      <c r="R11" s="61">
        <f t="shared" si="0"/>
        <v>-0.54166666666666663</v>
      </c>
      <c r="S11" s="62" t="s">
        <v>83</v>
      </c>
      <c r="T11" s="63">
        <f t="shared" si="2"/>
        <v>0</v>
      </c>
      <c r="U11" s="84"/>
      <c r="AA11" s="102"/>
      <c r="AB11" s="98"/>
      <c r="AC11" s="98"/>
      <c r="AD11" s="100"/>
      <c r="AF11" s="99"/>
      <c r="AG11" s="35"/>
      <c r="AH11" s="17"/>
      <c r="AI11" s="17"/>
    </row>
    <row r="12" spans="1:35" ht="14.25" customHeight="1" x14ac:dyDescent="0.3">
      <c r="C12" s="18" t="s">
        <v>87</v>
      </c>
      <c r="E12" s="20"/>
      <c r="F12" s="21" t="s">
        <v>88</v>
      </c>
      <c r="G12" s="20" t="s">
        <v>89</v>
      </c>
      <c r="I12" s="66"/>
      <c r="J12" s="22"/>
      <c r="K12" s="23"/>
      <c r="L12" s="24" t="s">
        <v>90</v>
      </c>
      <c r="M12" s="25"/>
      <c r="N12" s="26"/>
      <c r="O12" s="27"/>
      <c r="P12" s="28"/>
      <c r="Q12" s="29"/>
      <c r="R12" s="30" t="str">
        <f>(C12)</f>
        <v>CLASS 2 (2nd to start in race)</v>
      </c>
      <c r="S12" s="31"/>
      <c r="T12" s="32"/>
      <c r="U12" s="82"/>
      <c r="V12" s="112" t="s">
        <v>91</v>
      </c>
      <c r="W12" s="113"/>
      <c r="X12" s="33"/>
      <c r="Y12" s="34" t="s">
        <v>92</v>
      </c>
      <c r="Z12" s="21" t="str">
        <f>(F12)</f>
        <v>22 - 27</v>
      </c>
      <c r="AA12" s="96"/>
      <c r="AB12" s="98"/>
      <c r="AC12" s="98"/>
      <c r="AD12" s="100"/>
      <c r="AE12" s="99"/>
      <c r="AF12" s="99"/>
      <c r="AG12" s="35"/>
      <c r="AH12" s="17"/>
      <c r="AI12" s="17"/>
    </row>
    <row r="13" spans="1:35" ht="14.25" customHeight="1" x14ac:dyDescent="0.3">
      <c r="A13" s="38" t="s">
        <v>97</v>
      </c>
      <c r="B13" s="38" t="s">
        <v>98</v>
      </c>
      <c r="C13" s="39" t="s">
        <v>99</v>
      </c>
      <c r="D13" s="38" t="s">
        <v>100</v>
      </c>
      <c r="E13" s="20">
        <v>3749</v>
      </c>
      <c r="F13" s="21">
        <v>22</v>
      </c>
      <c r="G13" s="20">
        <v>119</v>
      </c>
      <c r="H13" s="38" t="s">
        <v>70</v>
      </c>
      <c r="I13" s="38" t="s">
        <v>101</v>
      </c>
      <c r="J13" s="22">
        <v>0.83</v>
      </c>
      <c r="K13" s="23"/>
      <c r="L13" s="27">
        <v>0.54861111111111105</v>
      </c>
      <c r="M13" s="25"/>
      <c r="N13" s="26"/>
      <c r="O13" s="27">
        <v>0.62741898148148145</v>
      </c>
      <c r="P13" s="28"/>
      <c r="Q13" s="29"/>
      <c r="R13" s="40">
        <f>SUM(O13-L13)-M13</f>
        <v>7.8807870370370403E-2</v>
      </c>
      <c r="S13" s="31" t="str">
        <f>(C13)</f>
        <v>Likely II</v>
      </c>
      <c r="T13" s="41">
        <f>SUM(R13*J13)</f>
        <v>6.5410532407407435E-2</v>
      </c>
      <c r="U13" s="83">
        <v>1</v>
      </c>
      <c r="V13" s="42" t="s">
        <v>78</v>
      </c>
      <c r="W13" s="37"/>
      <c r="X13" s="33"/>
      <c r="Y13" s="67" t="s">
        <v>117</v>
      </c>
      <c r="Z13" s="21" t="s">
        <v>80</v>
      </c>
      <c r="AA13" s="96"/>
      <c r="AB13" s="98"/>
      <c r="AC13" s="98"/>
      <c r="AD13" s="100"/>
      <c r="AE13" s="99"/>
      <c r="AF13" s="99"/>
      <c r="AG13" s="35"/>
      <c r="AH13" s="17"/>
      <c r="AI13" s="17"/>
    </row>
    <row r="14" spans="1:35" ht="14.25" customHeight="1" x14ac:dyDescent="0.3">
      <c r="A14" s="38" t="s">
        <v>102</v>
      </c>
      <c r="B14" s="38" t="s">
        <v>103</v>
      </c>
      <c r="C14" s="114" t="s">
        <v>164</v>
      </c>
      <c r="D14" s="46" t="s">
        <v>104</v>
      </c>
      <c r="E14" s="20">
        <v>3319</v>
      </c>
      <c r="F14" s="21">
        <v>22</v>
      </c>
      <c r="G14" s="20">
        <v>66</v>
      </c>
      <c r="H14" s="38" t="s">
        <v>70</v>
      </c>
      <c r="I14" s="38" t="s">
        <v>105</v>
      </c>
      <c r="J14" s="115">
        <v>0.86699999999999999</v>
      </c>
      <c r="K14" s="23"/>
      <c r="L14" s="27">
        <v>0.54861111111111105</v>
      </c>
      <c r="M14" s="25"/>
      <c r="N14" s="26"/>
      <c r="O14" s="27">
        <v>0.66645833333333326</v>
      </c>
      <c r="P14" s="28"/>
      <c r="Q14" s="29"/>
      <c r="R14" s="40">
        <f>SUM(O14-L14)-M14</f>
        <v>0.11784722222222221</v>
      </c>
      <c r="S14" s="31" t="str">
        <f>(C14)</f>
        <v xml:space="preserve">Mischief </v>
      </c>
      <c r="T14" s="41">
        <f>SUM(R14*J14)</f>
        <v>0.10217354166666666</v>
      </c>
      <c r="U14" s="83">
        <v>2</v>
      </c>
      <c r="V14" s="42" t="s">
        <v>81</v>
      </c>
      <c r="W14" s="42"/>
      <c r="X14" s="43"/>
      <c r="Y14" s="44" t="s">
        <v>118</v>
      </c>
      <c r="Z14" s="21" t="s">
        <v>80</v>
      </c>
      <c r="AA14" s="96"/>
      <c r="AB14" s="98"/>
      <c r="AC14" s="98"/>
      <c r="AD14" s="100"/>
      <c r="AE14" s="99"/>
      <c r="AF14" s="99"/>
      <c r="AG14" s="35"/>
      <c r="AH14" s="17"/>
      <c r="AI14" s="17"/>
    </row>
    <row r="15" spans="1:35" ht="14.25" customHeight="1" x14ac:dyDescent="0.3">
      <c r="A15" s="38" t="s">
        <v>93</v>
      </c>
      <c r="B15" s="38" t="s">
        <v>94</v>
      </c>
      <c r="C15" s="39" t="s">
        <v>95</v>
      </c>
      <c r="D15" s="38" t="s">
        <v>96</v>
      </c>
      <c r="E15" s="20">
        <v>3643</v>
      </c>
      <c r="F15" s="21">
        <v>27.8</v>
      </c>
      <c r="G15" s="20" t="s">
        <v>45</v>
      </c>
      <c r="H15" s="38" t="s">
        <v>53</v>
      </c>
      <c r="I15" s="38" t="s">
        <v>53</v>
      </c>
      <c r="J15" s="22">
        <v>0.90400000000000003</v>
      </c>
      <c r="K15" s="23"/>
      <c r="L15" s="27">
        <v>0.54861111111111105</v>
      </c>
      <c r="M15" s="25"/>
      <c r="N15" s="26"/>
      <c r="O15" s="27">
        <v>0.67291666666666661</v>
      </c>
      <c r="P15" s="28"/>
      <c r="Q15" s="29"/>
      <c r="R15" s="40">
        <f>SUM(O15-L15)-M15</f>
        <v>0.12430555555555556</v>
      </c>
      <c r="S15" s="31" t="str">
        <f>(C15)</f>
        <v>Picotee II</v>
      </c>
      <c r="T15" s="41">
        <f>SUM(R15*J15)</f>
        <v>0.11237222222222223</v>
      </c>
      <c r="U15" s="83">
        <v>3</v>
      </c>
      <c r="V15" s="42" t="s">
        <v>84</v>
      </c>
      <c r="W15" s="42"/>
      <c r="X15" s="43"/>
      <c r="Y15" s="44" t="s">
        <v>119</v>
      </c>
      <c r="Z15" s="21" t="s">
        <v>80</v>
      </c>
      <c r="AA15" s="96"/>
      <c r="AB15" s="98"/>
      <c r="AD15" s="100"/>
      <c r="AE15" s="99"/>
      <c r="AF15" s="99"/>
      <c r="AG15" s="35"/>
      <c r="AH15" s="17"/>
      <c r="AI15" s="17"/>
    </row>
    <row r="16" spans="1:35" ht="15" customHeight="1" x14ac:dyDescent="0.3">
      <c r="AH16" s="111"/>
      <c r="AI16" s="111"/>
    </row>
    <row r="17" spans="1:35" ht="14.25" customHeight="1" x14ac:dyDescent="0.3">
      <c r="A17" s="38" t="s">
        <v>106</v>
      </c>
      <c r="B17" s="38" t="s">
        <v>107</v>
      </c>
      <c r="C17" s="39" t="s">
        <v>108</v>
      </c>
      <c r="D17" s="38" t="s">
        <v>109</v>
      </c>
      <c r="E17" s="20">
        <v>1701</v>
      </c>
      <c r="F17" s="21">
        <v>22.8</v>
      </c>
      <c r="G17" s="20"/>
      <c r="H17" s="38" t="s">
        <v>46</v>
      </c>
      <c r="I17" s="38" t="s">
        <v>110</v>
      </c>
      <c r="J17" s="22">
        <v>0.89300000000000002</v>
      </c>
      <c r="K17" s="23"/>
      <c r="L17" s="27">
        <v>0.54861111111111105</v>
      </c>
      <c r="M17" s="25"/>
      <c r="N17" s="26"/>
      <c r="O17" s="27"/>
      <c r="P17" s="28"/>
      <c r="Q17" s="29"/>
      <c r="R17" s="40">
        <f t="shared" ref="R17:R21" si="3">SUM(O17-L17)-M17</f>
        <v>-0.54861111111111105</v>
      </c>
      <c r="S17" s="31" t="str">
        <f t="shared" ref="S17:S21" si="4">(C17)</f>
        <v>Ester</v>
      </c>
      <c r="T17" s="41">
        <f t="shared" ref="T17:T21" si="5">SUM(R17*J17)</f>
        <v>-0.48990972222222218</v>
      </c>
      <c r="U17" s="85"/>
      <c r="V17" s="42" t="s">
        <v>159</v>
      </c>
      <c r="W17" s="42"/>
      <c r="X17" s="43"/>
      <c r="Y17" s="44"/>
      <c r="Z17" s="21"/>
      <c r="AA17" s="96"/>
      <c r="AB17" s="98"/>
      <c r="AC17" s="98"/>
      <c r="AD17" s="100"/>
      <c r="AE17" s="99"/>
      <c r="AF17" s="99"/>
      <c r="AG17" s="35"/>
      <c r="AH17" s="17"/>
      <c r="AI17" s="17"/>
    </row>
    <row r="18" spans="1:35" ht="14.25" customHeight="1" x14ac:dyDescent="0.3">
      <c r="A18" s="38" t="s">
        <v>111</v>
      </c>
      <c r="B18" s="38" t="s">
        <v>112</v>
      </c>
      <c r="C18" s="39" t="s">
        <v>113</v>
      </c>
      <c r="D18" s="21" t="s">
        <v>114</v>
      </c>
      <c r="E18" s="20">
        <v>404</v>
      </c>
      <c r="F18" s="21">
        <v>25</v>
      </c>
      <c r="G18" s="20"/>
      <c r="H18" s="38" t="s">
        <v>115</v>
      </c>
      <c r="I18" s="38" t="s">
        <v>116</v>
      </c>
      <c r="J18" s="22">
        <v>0.93100000000000005</v>
      </c>
      <c r="K18" s="23"/>
      <c r="L18" s="27">
        <v>0.54861111111111105</v>
      </c>
      <c r="M18" s="25"/>
      <c r="N18" s="26"/>
      <c r="O18" s="27"/>
      <c r="P18" s="28"/>
      <c r="Q18" s="29"/>
      <c r="R18" s="40">
        <f t="shared" si="3"/>
        <v>-0.54861111111111105</v>
      </c>
      <c r="S18" s="31" t="str">
        <f t="shared" si="4"/>
        <v>Tom Tit</v>
      </c>
      <c r="T18" s="41">
        <f t="shared" si="5"/>
        <v>-0.51075694444444442</v>
      </c>
      <c r="U18" s="85"/>
      <c r="V18" s="42" t="s">
        <v>159</v>
      </c>
      <c r="W18" s="42"/>
      <c r="X18" s="43"/>
      <c r="Y18" s="44"/>
      <c r="Z18" s="20"/>
      <c r="AA18" s="96"/>
      <c r="AB18" s="98"/>
      <c r="AC18" s="98"/>
      <c r="AD18" s="100"/>
      <c r="AE18" s="99"/>
      <c r="AF18" s="99"/>
      <c r="AG18" s="35"/>
      <c r="AH18" s="17"/>
      <c r="AI18" s="17"/>
    </row>
    <row r="19" spans="1:35" ht="14.25" customHeight="1" x14ac:dyDescent="0.3">
      <c r="A19" s="38"/>
      <c r="B19" s="38"/>
      <c r="C19" s="39"/>
      <c r="D19" s="38"/>
      <c r="E19" s="20"/>
      <c r="F19" s="21"/>
      <c r="G19" s="20"/>
      <c r="H19" s="38"/>
      <c r="I19" s="38"/>
      <c r="J19" s="22"/>
      <c r="K19" s="23"/>
      <c r="L19" s="27">
        <v>0.54861111111111105</v>
      </c>
      <c r="M19" s="25"/>
      <c r="N19" s="26"/>
      <c r="O19" s="27"/>
      <c r="P19" s="28"/>
      <c r="Q19" s="29"/>
      <c r="R19" s="40">
        <f t="shared" si="3"/>
        <v>-0.54861111111111105</v>
      </c>
      <c r="S19" s="31">
        <f t="shared" si="4"/>
        <v>0</v>
      </c>
      <c r="T19" s="41">
        <f t="shared" si="5"/>
        <v>0</v>
      </c>
      <c r="U19" s="83"/>
      <c r="V19" s="47"/>
      <c r="W19" s="42"/>
      <c r="X19" s="43"/>
      <c r="Y19" s="44"/>
      <c r="Z19" s="21"/>
      <c r="AA19" s="96"/>
      <c r="AC19" s="98"/>
      <c r="AD19" s="100"/>
      <c r="AE19" s="99"/>
      <c r="AF19" s="99"/>
      <c r="AG19" s="35"/>
      <c r="AH19" s="17"/>
      <c r="AI19" s="17"/>
    </row>
    <row r="20" spans="1:35" ht="14.25" customHeight="1" x14ac:dyDescent="0.3">
      <c r="C20" s="48" t="s">
        <v>83</v>
      </c>
      <c r="D20" s="19"/>
      <c r="E20" s="20"/>
      <c r="F20" s="21"/>
      <c r="G20" s="20"/>
      <c r="J20" s="22"/>
      <c r="K20" s="23"/>
      <c r="L20" s="27">
        <v>0.54861111111111105</v>
      </c>
      <c r="M20" s="25"/>
      <c r="N20" s="26"/>
      <c r="O20" s="27"/>
      <c r="P20" s="28"/>
      <c r="Q20" s="29"/>
      <c r="R20" s="40">
        <f t="shared" si="3"/>
        <v>-0.54861111111111105</v>
      </c>
      <c r="S20" s="31" t="str">
        <f t="shared" si="4"/>
        <v xml:space="preserve"> </v>
      </c>
      <c r="T20" s="41">
        <f t="shared" si="5"/>
        <v>0</v>
      </c>
      <c r="U20" s="83"/>
      <c r="V20" s="37"/>
      <c r="W20" s="37"/>
      <c r="X20" s="33"/>
      <c r="Y20" s="17"/>
      <c r="AA20" s="96"/>
      <c r="AB20" s="98"/>
      <c r="AC20" s="98"/>
      <c r="AD20" s="100"/>
      <c r="AE20" s="99"/>
      <c r="AF20" s="99"/>
      <c r="AG20" s="35"/>
      <c r="AH20" s="17"/>
      <c r="AI20" s="17"/>
    </row>
    <row r="21" spans="1:35" ht="14.25" customHeight="1" x14ac:dyDescent="0.3">
      <c r="A21" s="49"/>
      <c r="B21" s="49"/>
      <c r="C21" s="50" t="s">
        <v>83</v>
      </c>
      <c r="D21" s="51"/>
      <c r="E21" s="52"/>
      <c r="F21" s="53"/>
      <c r="G21" s="52"/>
      <c r="H21" s="49"/>
      <c r="I21" s="49"/>
      <c r="J21" s="54"/>
      <c r="K21" s="55"/>
      <c r="L21" s="58">
        <v>0.54861111111111105</v>
      </c>
      <c r="M21" s="56"/>
      <c r="N21" s="57"/>
      <c r="O21" s="58"/>
      <c r="P21" s="59"/>
      <c r="Q21" s="60"/>
      <c r="R21" s="61">
        <f t="shared" si="3"/>
        <v>-0.54861111111111105</v>
      </c>
      <c r="S21" s="62" t="str">
        <f t="shared" si="4"/>
        <v xml:space="preserve"> </v>
      </c>
      <c r="T21" s="63">
        <f t="shared" si="5"/>
        <v>0</v>
      </c>
      <c r="U21" s="84"/>
      <c r="V21" s="68"/>
      <c r="W21" s="68"/>
      <c r="X21" s="69"/>
      <c r="Y21" s="70"/>
      <c r="Z21" s="53"/>
      <c r="AA21" s="96"/>
      <c r="AB21" s="98"/>
      <c r="AC21" s="98"/>
      <c r="AD21" s="100"/>
      <c r="AE21" s="99"/>
      <c r="AF21" s="99"/>
      <c r="AG21" s="35"/>
      <c r="AH21" s="17"/>
      <c r="AI21" s="17"/>
    </row>
    <row r="22" spans="1:35" ht="14.25" customHeight="1" x14ac:dyDescent="0.3">
      <c r="C22" s="18" t="s">
        <v>120</v>
      </c>
      <c r="E22" s="20"/>
      <c r="F22" s="21" t="s">
        <v>121</v>
      </c>
      <c r="G22" s="20" t="s">
        <v>121</v>
      </c>
      <c r="J22" s="22"/>
      <c r="K22" s="23"/>
      <c r="L22" s="24" t="s">
        <v>122</v>
      </c>
      <c r="M22" s="25"/>
      <c r="N22" s="26"/>
      <c r="O22" s="27"/>
      <c r="P22" s="28"/>
      <c r="Q22" s="29"/>
      <c r="R22" s="30" t="str">
        <f>(C22)</f>
        <v>CLASS 1 (3rd to start in race)</v>
      </c>
      <c r="S22" s="31"/>
      <c r="T22" s="32"/>
      <c r="U22" s="82"/>
      <c r="V22" s="112" t="s">
        <v>123</v>
      </c>
      <c r="W22" s="113"/>
      <c r="X22" s="33"/>
      <c r="Y22" s="34" t="s">
        <v>124</v>
      </c>
      <c r="Z22" s="21" t="str">
        <f>(F22)</f>
        <v>&gt;28</v>
      </c>
      <c r="AA22" s="96"/>
      <c r="AB22" s="98"/>
      <c r="AC22" s="103"/>
      <c r="AD22" s="100"/>
      <c r="AE22" s="99"/>
      <c r="AF22" s="99"/>
      <c r="AG22" s="35"/>
      <c r="AH22" s="17"/>
      <c r="AI22" s="17"/>
    </row>
    <row r="23" spans="1:35" ht="14.25" customHeight="1" x14ac:dyDescent="0.3">
      <c r="A23" s="38" t="s">
        <v>139</v>
      </c>
      <c r="B23" s="38" t="s">
        <v>140</v>
      </c>
      <c r="C23" s="39" t="s">
        <v>141</v>
      </c>
      <c r="D23" s="38" t="s">
        <v>142</v>
      </c>
      <c r="E23" s="20">
        <v>3481</v>
      </c>
      <c r="F23" s="21">
        <v>40</v>
      </c>
      <c r="G23" s="20">
        <v>223</v>
      </c>
      <c r="H23" s="38" t="s">
        <v>53</v>
      </c>
      <c r="I23" s="38" t="s">
        <v>46</v>
      </c>
      <c r="J23" s="22">
        <v>1.03</v>
      </c>
      <c r="K23" s="23"/>
      <c r="L23" s="27">
        <v>0.55555555555555558</v>
      </c>
      <c r="M23" s="25"/>
      <c r="N23" s="26"/>
      <c r="O23" s="27">
        <v>0.61248842592592589</v>
      </c>
      <c r="P23" s="28"/>
      <c r="Q23" s="29"/>
      <c r="R23" s="40">
        <f>SUM(O23-L23)-M23</f>
        <v>5.6932870370370314E-2</v>
      </c>
      <c r="S23" s="31" t="str">
        <f>(C23)</f>
        <v>Cynthia</v>
      </c>
      <c r="T23" s="41">
        <f>SUM(R23*J23)</f>
        <v>5.8640856481481422E-2</v>
      </c>
      <c r="U23" s="83">
        <v>1</v>
      </c>
      <c r="V23" s="42" t="s">
        <v>78</v>
      </c>
      <c r="W23" s="42"/>
      <c r="X23" s="43"/>
      <c r="Y23" s="87" t="s">
        <v>156</v>
      </c>
      <c r="Z23" s="92" t="s">
        <v>80</v>
      </c>
      <c r="AA23" s="96"/>
      <c r="AC23" s="98"/>
      <c r="AD23" s="100" t="s">
        <v>39</v>
      </c>
      <c r="AE23" s="99"/>
      <c r="AF23" s="99"/>
      <c r="AG23" s="35"/>
      <c r="AH23" s="17"/>
      <c r="AI23" s="17"/>
    </row>
    <row r="24" spans="1:35" ht="14.25" customHeight="1" x14ac:dyDescent="0.3">
      <c r="A24" s="38" t="s">
        <v>143</v>
      </c>
      <c r="B24" s="38" t="s">
        <v>144</v>
      </c>
      <c r="C24" s="39" t="s">
        <v>145</v>
      </c>
      <c r="D24" s="19" t="s">
        <v>146</v>
      </c>
      <c r="E24" s="20">
        <v>164</v>
      </c>
      <c r="F24" s="21">
        <v>30</v>
      </c>
      <c r="G24" s="20"/>
      <c r="H24" s="38" t="s">
        <v>46</v>
      </c>
      <c r="I24" s="38" t="s">
        <v>53</v>
      </c>
      <c r="J24" s="22">
        <v>0.91100000000000003</v>
      </c>
      <c r="K24" s="23"/>
      <c r="L24" s="27">
        <v>0.55555555555555558</v>
      </c>
      <c r="M24" s="25"/>
      <c r="N24" s="26"/>
      <c r="O24" s="27">
        <v>0.6366087962962963</v>
      </c>
      <c r="P24" s="28"/>
      <c r="Q24" s="29"/>
      <c r="R24" s="40">
        <f>SUM(O24-L24)-M24</f>
        <v>8.1053240740740717E-2</v>
      </c>
      <c r="S24" s="31" t="str">
        <f>(C24)</f>
        <v>Iskra</v>
      </c>
      <c r="T24" s="41">
        <f>SUM(R24*J24)</f>
        <v>7.3839502314814801E-2</v>
      </c>
      <c r="U24" s="83">
        <v>2</v>
      </c>
      <c r="V24" s="42" t="s">
        <v>81</v>
      </c>
      <c r="W24" s="37"/>
      <c r="X24" s="33"/>
      <c r="Y24" s="44" t="s">
        <v>157</v>
      </c>
      <c r="Z24" s="92" t="s">
        <v>80</v>
      </c>
      <c r="AA24" s="96"/>
      <c r="AB24" s="98"/>
      <c r="AC24" s="98"/>
      <c r="AD24" s="100"/>
      <c r="AE24" s="99"/>
      <c r="AG24" s="35" t="s">
        <v>134</v>
      </c>
      <c r="AH24" s="17"/>
      <c r="AI24" s="17"/>
    </row>
    <row r="25" spans="1:35" ht="13.8" customHeight="1" x14ac:dyDescent="0.3">
      <c r="A25" s="38" t="s">
        <v>125</v>
      </c>
      <c r="B25" s="38" t="s">
        <v>126</v>
      </c>
      <c r="C25" s="39" t="s">
        <v>127</v>
      </c>
      <c r="D25" s="38" t="s">
        <v>128</v>
      </c>
      <c r="E25" s="20">
        <v>2363</v>
      </c>
      <c r="F25" s="21">
        <v>28</v>
      </c>
      <c r="G25" s="20" t="s">
        <v>129</v>
      </c>
      <c r="H25" s="38" t="s">
        <v>115</v>
      </c>
      <c r="I25" s="38" t="s">
        <v>101</v>
      </c>
      <c r="J25" s="22">
        <v>0.96799999999999997</v>
      </c>
      <c r="K25" s="23"/>
      <c r="L25" s="27">
        <v>0.55555555555555558</v>
      </c>
      <c r="M25" s="25"/>
      <c r="N25" s="26"/>
      <c r="O25" s="79">
        <v>0.64041666666666663</v>
      </c>
      <c r="P25" s="28"/>
      <c r="Q25" s="29"/>
      <c r="R25" s="40">
        <f>SUM(O25-L25)-M25</f>
        <v>8.4861111111111054E-2</v>
      </c>
      <c r="S25" s="31" t="str">
        <f>(C25)</f>
        <v>Susan J</v>
      </c>
      <c r="T25" s="41">
        <f>SUM(R25*J25)</f>
        <v>8.2145555555555499E-2</v>
      </c>
      <c r="U25" s="83">
        <v>3</v>
      </c>
      <c r="V25" s="42" t="s">
        <v>84</v>
      </c>
      <c r="W25" s="37"/>
      <c r="X25" s="33"/>
      <c r="Y25" s="44" t="s">
        <v>158</v>
      </c>
      <c r="Z25" s="92" t="s">
        <v>80</v>
      </c>
      <c r="AB25" s="98"/>
      <c r="AC25" s="98"/>
      <c r="AD25" s="100"/>
      <c r="AE25" s="104" t="s">
        <v>86</v>
      </c>
      <c r="AF25" s="99"/>
      <c r="AG25" s="35"/>
      <c r="AH25" s="17"/>
      <c r="AI25" s="17"/>
    </row>
    <row r="26" spans="1:35" ht="14.25" customHeight="1" x14ac:dyDescent="0.3">
      <c r="A26" s="38" t="s">
        <v>130</v>
      </c>
      <c r="B26" s="38" t="s">
        <v>131</v>
      </c>
      <c r="C26" s="39" t="s">
        <v>132</v>
      </c>
      <c r="D26" s="38" t="s">
        <v>128</v>
      </c>
      <c r="E26" s="20">
        <v>2989</v>
      </c>
      <c r="F26" s="21">
        <v>28</v>
      </c>
      <c r="G26" s="20"/>
      <c r="H26" s="38" t="s">
        <v>133</v>
      </c>
      <c r="I26" s="38" t="s">
        <v>105</v>
      </c>
      <c r="J26" s="22">
        <v>0.97199999999999998</v>
      </c>
      <c r="K26" s="23"/>
      <c r="L26" s="27">
        <v>0.55555555555555558</v>
      </c>
      <c r="M26" s="25"/>
      <c r="N26" s="26"/>
      <c r="O26" s="27">
        <v>0.64350694444444445</v>
      </c>
      <c r="P26" s="28"/>
      <c r="Q26" s="29"/>
      <c r="R26" s="40">
        <f>SUM(O26-L26)-M26</f>
        <v>8.7951388888888871E-2</v>
      </c>
      <c r="S26" s="31" t="str">
        <f>(C26)</f>
        <v>Roxanne</v>
      </c>
      <c r="T26" s="41">
        <f>SUM(R26*J26)</f>
        <v>8.5488749999999974E-2</v>
      </c>
      <c r="U26" s="83">
        <v>4</v>
      </c>
      <c r="V26" s="47" t="s">
        <v>83</v>
      </c>
      <c r="W26" s="42"/>
      <c r="X26" s="43"/>
      <c r="Y26" s="44"/>
      <c r="Z26" s="21"/>
      <c r="AA26" s="96"/>
      <c r="AB26" s="98"/>
      <c r="AC26" s="98"/>
      <c r="AD26" s="100"/>
      <c r="AE26" s="99"/>
      <c r="AF26" s="99"/>
      <c r="AH26" s="17" t="s">
        <v>83</v>
      </c>
      <c r="AI26" s="17"/>
    </row>
    <row r="27" spans="1:35" ht="14.25" customHeight="1" x14ac:dyDescent="0.3">
      <c r="A27" s="38" t="s">
        <v>147</v>
      </c>
      <c r="B27" s="38" t="s">
        <v>148</v>
      </c>
      <c r="C27" s="18" t="s">
        <v>149</v>
      </c>
      <c r="D27" s="71" t="s">
        <v>150</v>
      </c>
      <c r="E27" s="20" t="s">
        <v>151</v>
      </c>
      <c r="F27" s="21">
        <v>28</v>
      </c>
      <c r="G27" s="20">
        <v>71</v>
      </c>
      <c r="H27" s="38" t="s">
        <v>115</v>
      </c>
      <c r="I27" s="38" t="s">
        <v>152</v>
      </c>
      <c r="J27" s="22">
        <v>0.97899999999999998</v>
      </c>
      <c r="K27" s="23"/>
      <c r="L27" s="27">
        <v>0.55555555555555558</v>
      </c>
      <c r="M27" s="25"/>
      <c r="N27" s="26"/>
      <c r="O27" s="27">
        <v>0.65166666666666673</v>
      </c>
      <c r="P27" s="28"/>
      <c r="Q27" s="29"/>
      <c r="R27" s="40">
        <f>SUM(O27-L27)-M27</f>
        <v>9.6111111111111147E-2</v>
      </c>
      <c r="S27" s="31" t="str">
        <f>(C27)</f>
        <v>Charlotte</v>
      </c>
      <c r="T27" s="41">
        <f>SUM(R27*J27)</f>
        <v>9.4092777777777817E-2</v>
      </c>
      <c r="U27" s="82">
        <v>5</v>
      </c>
      <c r="V27" s="72"/>
      <c r="W27" s="37"/>
      <c r="X27" s="33"/>
      <c r="Y27" s="34"/>
      <c r="Z27" s="21"/>
      <c r="AA27" s="96"/>
      <c r="AB27" s="98"/>
      <c r="AC27" s="103"/>
      <c r="AD27" s="100"/>
      <c r="AE27" s="99"/>
      <c r="AF27" s="99"/>
      <c r="AG27" s="35"/>
      <c r="AH27" s="17"/>
      <c r="AI27" s="17"/>
    </row>
    <row r="28" spans="1:35" ht="15" customHeight="1" x14ac:dyDescent="0.3">
      <c r="AH28" s="111"/>
      <c r="AI28" s="111"/>
    </row>
    <row r="29" spans="1:35" ht="14.25" customHeight="1" x14ac:dyDescent="0.3">
      <c r="A29" s="38" t="s">
        <v>153</v>
      </c>
      <c r="B29" s="38" t="s">
        <v>154</v>
      </c>
      <c r="C29" s="18" t="s">
        <v>155</v>
      </c>
      <c r="D29" s="38" t="s">
        <v>150</v>
      </c>
      <c r="E29" s="20">
        <v>3319</v>
      </c>
      <c r="F29" s="21">
        <v>28</v>
      </c>
      <c r="G29" s="20"/>
      <c r="H29" s="38" t="s">
        <v>105</v>
      </c>
      <c r="I29" s="38" t="s">
        <v>53</v>
      </c>
      <c r="J29" s="22">
        <v>0.97199999999999998</v>
      </c>
      <c r="K29" s="23"/>
      <c r="L29" s="27">
        <v>0.55555555555555558</v>
      </c>
      <c r="M29" s="25"/>
      <c r="N29" s="26"/>
      <c r="O29" s="27"/>
      <c r="P29" s="28"/>
      <c r="Q29" s="29"/>
      <c r="R29" s="40">
        <f t="shared" ref="R29:R31" si="6">SUM(O29-L29)-M29</f>
        <v>-0.55555555555555558</v>
      </c>
      <c r="S29" s="31" t="str">
        <f t="shared" ref="S29:S31" si="7">(C29)</f>
        <v>Maggie B</v>
      </c>
      <c r="T29" s="41">
        <f t="shared" ref="T29:T31" si="8">SUM(R29*J29)</f>
        <v>-0.54</v>
      </c>
      <c r="U29" s="82"/>
      <c r="V29" s="80" t="s">
        <v>159</v>
      </c>
      <c r="W29" s="37"/>
      <c r="X29" s="33"/>
      <c r="Y29" s="34"/>
      <c r="Z29" s="21"/>
      <c r="AA29" s="96"/>
      <c r="AB29" s="98"/>
      <c r="AC29" s="103"/>
      <c r="AD29" s="100"/>
      <c r="AE29" s="99"/>
      <c r="AF29" s="99"/>
      <c r="AG29" s="35"/>
      <c r="AH29" s="17"/>
      <c r="AI29" s="17"/>
    </row>
    <row r="30" spans="1:35" ht="14.25" customHeight="1" x14ac:dyDescent="0.3">
      <c r="A30" s="38" t="s">
        <v>135</v>
      </c>
      <c r="B30" s="38" t="s">
        <v>136</v>
      </c>
      <c r="C30" s="39" t="s">
        <v>137</v>
      </c>
      <c r="D30" s="46" t="s">
        <v>128</v>
      </c>
      <c r="E30" s="20">
        <v>3713</v>
      </c>
      <c r="F30" s="21">
        <v>28</v>
      </c>
      <c r="G30" s="20"/>
      <c r="H30" s="38" t="s">
        <v>138</v>
      </c>
      <c r="I30" s="38" t="s">
        <v>105</v>
      </c>
      <c r="J30" s="22">
        <v>0.96</v>
      </c>
      <c r="K30" s="23"/>
      <c r="L30" s="27">
        <v>0.55555555555555558</v>
      </c>
      <c r="M30" s="25"/>
      <c r="N30" s="26"/>
      <c r="O30" s="27"/>
      <c r="P30" s="28"/>
      <c r="Q30" s="29"/>
      <c r="R30" s="40">
        <f>SUM(O30-L30)-M30</f>
        <v>-0.55555555555555558</v>
      </c>
      <c r="S30" s="31" t="str">
        <f>(C30)</f>
        <v>White Nancy</v>
      </c>
      <c r="T30" s="41">
        <f>SUM(R30*J30)</f>
        <v>-0.53333333333333333</v>
      </c>
      <c r="U30" s="83"/>
      <c r="V30" s="42" t="s">
        <v>159</v>
      </c>
      <c r="W30" s="42"/>
      <c r="X30" s="43"/>
      <c r="Y30" s="44"/>
      <c r="Z30" s="21"/>
      <c r="AA30" s="96"/>
      <c r="AB30" s="98"/>
      <c r="AC30" s="98"/>
      <c r="AD30" s="100"/>
      <c r="AE30" s="99"/>
      <c r="AF30" s="99"/>
      <c r="AG30" s="35"/>
      <c r="AH30" s="17"/>
      <c r="AI30" s="17"/>
    </row>
    <row r="31" spans="1:35" ht="14.25" customHeight="1" thickBot="1" x14ac:dyDescent="0.35">
      <c r="A31" s="49"/>
      <c r="B31" s="49"/>
      <c r="C31" s="73" t="s">
        <v>83</v>
      </c>
      <c r="D31" s="49"/>
      <c r="E31" s="52"/>
      <c r="F31" s="53"/>
      <c r="G31" s="52"/>
      <c r="H31" s="49"/>
      <c r="I31" s="49"/>
      <c r="J31" s="54"/>
      <c r="K31" s="55"/>
      <c r="L31" s="58">
        <v>0.54861111111111105</v>
      </c>
      <c r="M31" s="56"/>
      <c r="N31" s="57"/>
      <c r="O31" s="58"/>
      <c r="P31" s="59"/>
      <c r="Q31" s="60"/>
      <c r="R31" s="61">
        <f t="shared" si="6"/>
        <v>-0.54861111111111105</v>
      </c>
      <c r="S31" s="74" t="str">
        <f t="shared" si="7"/>
        <v xml:space="preserve"> </v>
      </c>
      <c r="T31" s="61">
        <f t="shared" si="8"/>
        <v>0</v>
      </c>
      <c r="U31" s="84"/>
      <c r="V31" s="68"/>
      <c r="W31" s="68"/>
      <c r="X31" s="69"/>
      <c r="Y31" s="70"/>
      <c r="Z31" s="53"/>
      <c r="AA31" s="105"/>
      <c r="AB31" s="106"/>
      <c r="AC31" s="110"/>
      <c r="AD31" s="107"/>
      <c r="AE31" s="108"/>
      <c r="AF31" s="108"/>
      <c r="AG31" s="75"/>
      <c r="AH31" s="76"/>
      <c r="AI31" s="17"/>
    </row>
    <row r="32" spans="1:35" ht="14.25" customHeight="1" x14ac:dyDescent="0.3">
      <c r="A32" s="38"/>
      <c r="B32" s="38"/>
      <c r="C32" s="48"/>
      <c r="D32" s="19"/>
      <c r="E32" s="20"/>
      <c r="F32" s="21"/>
      <c r="G32" s="20"/>
      <c r="H32" s="38"/>
      <c r="I32" s="38"/>
      <c r="J32" s="22"/>
      <c r="K32" s="43"/>
      <c r="L32" s="27"/>
      <c r="M32" s="25"/>
      <c r="N32" s="26"/>
      <c r="O32" s="27"/>
      <c r="P32" s="28"/>
      <c r="Q32" s="29"/>
      <c r="R32" s="77"/>
      <c r="S32" s="39"/>
      <c r="T32" s="78"/>
      <c r="U32" s="83"/>
      <c r="V32" s="42"/>
      <c r="W32" s="42"/>
      <c r="X32" s="43"/>
      <c r="Y32" s="44"/>
      <c r="Z32" s="21"/>
      <c r="AA32" s="96"/>
      <c r="AB32" s="98"/>
      <c r="AC32" s="98"/>
      <c r="AD32" s="100"/>
      <c r="AE32" s="99"/>
      <c r="AF32" s="99"/>
      <c r="AG32" s="35"/>
      <c r="AH32" s="17"/>
      <c r="AI32" s="17"/>
    </row>
    <row r="33" spans="1:35" ht="14.25" customHeight="1" x14ac:dyDescent="0.3">
      <c r="A33" s="38"/>
      <c r="B33" s="38"/>
      <c r="C33" s="48"/>
      <c r="D33" s="19"/>
      <c r="E33" s="20"/>
      <c r="F33" s="21"/>
      <c r="G33" s="20"/>
      <c r="H33" s="38"/>
      <c r="I33" s="38"/>
      <c r="J33" s="22"/>
      <c r="K33" s="43"/>
      <c r="L33" s="27"/>
      <c r="M33" s="25"/>
      <c r="N33" s="26"/>
      <c r="O33" s="27"/>
      <c r="P33" s="28"/>
      <c r="Q33" s="29"/>
      <c r="R33" s="77"/>
      <c r="S33" s="39"/>
      <c r="T33" s="78"/>
      <c r="U33" s="83"/>
      <c r="V33" s="42"/>
      <c r="W33" s="42"/>
      <c r="X33" s="43"/>
      <c r="Y33" s="44"/>
      <c r="Z33" s="21"/>
      <c r="AA33" s="96"/>
      <c r="AB33" s="98"/>
      <c r="AC33" s="98"/>
      <c r="AD33" s="100"/>
      <c r="AE33" s="99"/>
      <c r="AF33" s="99"/>
      <c r="AG33" s="35"/>
      <c r="AH33" s="17"/>
      <c r="AI33" s="17"/>
    </row>
  </sheetData>
  <mergeCells count="3">
    <mergeCell ref="V2:W2"/>
    <mergeCell ref="V12:W12"/>
    <mergeCell ref="V22:W22"/>
  </mergeCells>
  <printOptions gridLines="1"/>
  <pageMargins left="0.25" right="0.25" top="0.75" bottom="0.75" header="0" footer="0"/>
  <pageSetup paperSize="9" scale="78" fitToWidth="0" orientation="landscape" r:id="rId1"/>
  <headerFooter>
    <oddHeader>&amp;CSOUTH WEST GAFFERS-  AREA OF THE OGA   ANNUAL RACE RESULTS PLYMOUTH</oddHeader>
    <oddFooter>&amp;L&amp;F&amp;CPlaces and Awards on 2nd page &amp;RPage &amp;P                                       Printed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Patuck</dc:creator>
  <cp:lastModifiedBy>David Patuck</cp:lastModifiedBy>
  <cp:lastPrinted>2026-08-06T14:21:43Z</cp:lastPrinted>
  <dcterms:created xsi:type="dcterms:W3CDTF">2024-08-08T16:24:27Z</dcterms:created>
  <dcterms:modified xsi:type="dcterms:W3CDTF">2026-08-06T14:24:55Z</dcterms:modified>
</cp:coreProperties>
</file>